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Sheet1!$A$5:$J$12</definedName>
  </definedNames>
  <calcPr calcId="152511" concurrentCalc="0"/>
</workbook>
</file>

<file path=xl/calcChain.xml><?xml version="1.0" encoding="utf-8"?>
<calcChain xmlns="http://schemas.openxmlformats.org/spreadsheetml/2006/main">
  <c r="J12" i="1" l="1"/>
  <c r="J11" i="1"/>
  <c r="J10" i="1"/>
  <c r="J9" i="1"/>
  <c r="J8" i="1"/>
  <c r="J7" i="1"/>
  <c r="J6" i="1"/>
  <c r="I12" i="1"/>
  <c r="I11" i="1"/>
  <c r="I10" i="1"/>
  <c r="I9" i="1"/>
  <c r="I8" i="1"/>
  <c r="I7" i="1"/>
  <c r="I6" i="1"/>
  <c r="E6" i="1"/>
  <c r="F6" i="1"/>
  <c r="G6" i="1"/>
  <c r="H6" i="1"/>
  <c r="E10" i="1"/>
  <c r="F10" i="1"/>
  <c r="G10" i="1"/>
  <c r="H10" i="1"/>
  <c r="E8" i="1"/>
  <c r="E7" i="1"/>
  <c r="E12" i="1"/>
  <c r="E11" i="1"/>
  <c r="F8" i="1"/>
  <c r="G8" i="1"/>
  <c r="H8" i="1"/>
  <c r="F7" i="1"/>
  <c r="G7" i="1"/>
  <c r="H7" i="1"/>
  <c r="F12" i="1"/>
  <c r="G12" i="1"/>
  <c r="H12" i="1"/>
  <c r="F11" i="1"/>
  <c r="G11" i="1"/>
  <c r="H11" i="1"/>
  <c r="E9" i="1"/>
  <c r="F9" i="1"/>
  <c r="G9" i="1"/>
  <c r="H9" i="1"/>
</calcChain>
</file>

<file path=xl/sharedStrings.xml><?xml version="1.0" encoding="utf-8"?>
<sst xmlns="http://schemas.openxmlformats.org/spreadsheetml/2006/main" count="97" uniqueCount="89">
  <si>
    <t>H</t>
  </si>
  <si>
    <t>M</t>
  </si>
  <si>
    <t>L</t>
  </si>
  <si>
    <t>human genome sequencing</t>
  </si>
  <si>
    <t>Complexity Multiplier</t>
  </si>
  <si>
    <t>Initial curation cost</t>
  </si>
  <si>
    <t>Creation cost</t>
  </si>
  <si>
    <t>Data volume (GB)</t>
  </si>
  <si>
    <t>research data</t>
  </si>
  <si>
    <t>Approximate cost of using a scanning service for A4 documents is £1 per page.</t>
  </si>
  <si>
    <t>Document scanning</t>
  </si>
  <si>
    <t>Scanned page might be 10MB for a PDF, perhaps up to 100MB for a high res TIFF</t>
  </si>
  <si>
    <t>Long term storage cost</t>
  </si>
  <si>
    <t>Cost of initial curation as a fraction of the costs of creating the data</t>
  </si>
  <si>
    <t>High, e.g. research data</t>
  </si>
  <si>
    <t>Gene sequencing</t>
  </si>
  <si>
    <t>https://www.genome.gov/sequencingcosts/</t>
  </si>
  <si>
    <t>PDF-A or TIFF are relatively sustainable formats so ongoing preservation costs are low</t>
  </si>
  <si>
    <t>Suppose there is a 100 page document, then metadata entry in a catalogue might take 10 mins = &lt; £10 of staff time = £0.1 per page</t>
  </si>
  <si>
    <t>Current rate is $5000 per whole human genome using Next Gen Sequencing (NGS).   This continues to fall.</t>
  </si>
  <si>
    <t xml:space="preserve">Formats are relatively open (FASTQ, SAM/BAM) so provided no proprietary stuff is included, e.g. compression, then ongoing preservation costs are low </t>
  </si>
  <si>
    <t>Initial curation costs should be relatively low with metadata already available as part of the workflows usd to do sequencing and alignment</t>
  </si>
  <si>
    <t>Initial curation costs depend a lot on the type of content, but assuming simple indexing in a CMS then cost is relatively low.  It could of course be a lot higher depending on need for QA, OCR correction etc.</t>
  </si>
  <si>
    <t>electronic Trial Master Files</t>
  </si>
  <si>
    <t xml:space="preserve">eTMF is maybe 100,000 PDF files and an XML backbone.   </t>
  </si>
  <si>
    <t>http://en.wikipedia.org/wiki/Electronic_trial_master_file</t>
  </si>
  <si>
    <t>Cost of bringing a drug to market is $100M, so lets say that a trial is $5M.</t>
  </si>
  <si>
    <t>eTMF data volumes are small, e.g. 100GB.  This could sky rocket if they start to include primary data rather than just a record of the process and results of a trial.</t>
  </si>
  <si>
    <t>eTMF are tightly controlled and validated due to regulatory compliance so are already in a form ammenable to long-term retention, so initial curation costs are low</t>
  </si>
  <si>
    <t>Research Data Management</t>
  </si>
  <si>
    <t>IVHM flight data</t>
  </si>
  <si>
    <t>Data volume (e.g. BAM files for aligned reads against a reference genome at 30x coverage and 3Bn base pairs) is approx 200GB per genome.</t>
  </si>
  <si>
    <t>Film production</t>
  </si>
  <si>
    <t>Total volume of research data created each year in UK is approx 200PB (Arkivum estimate based on JISC RDM surveys and other sources)</t>
  </si>
  <si>
    <t>Initial curation costs are typically high (proprietary formats, lack of metadata, need for researcher/PI input)</t>
  </si>
  <si>
    <t>Pay Once Store Forever</t>
  </si>
  <si>
    <t>http://www.researchresearch.com/index.php?option=com_news&amp;template=rr_2col&amp;view=article&amp;articleId=1341550</t>
  </si>
  <si>
    <t>http://www.hefce.ac.uk/whatwedo/rsrch/howfundr/mainstreamqr/</t>
  </si>
  <si>
    <t>UK research budget is approx £5Bn.  HEFCE QR funding to Universities in England and Wales is approx £1Bn.  European funding is 15% on top of BIS funding.</t>
  </si>
  <si>
    <t>http://www.theguardian.com/higher-education-network/blog/2013/nov/07/european-funding-higher-education-uk</t>
  </si>
  <si>
    <t>Therefore, on average, each £30k of research funding generates 1TB of data.  This obviously varies hugely between types of data.</t>
  </si>
  <si>
    <t>https://www.acrc.bris.ac.uk/acrc/storage.htm</t>
  </si>
  <si>
    <t>http://www.southampton.ac.uk/library/research/researchdata/storage_options.html</t>
  </si>
  <si>
    <t>http://www.sussex.ac.uk/its/services/research/researchdata</t>
  </si>
  <si>
    <t>http://www.bath.ac.uk/bucs/aboutbucs/policies-guidelines/research_data_storage_guildelines.html</t>
  </si>
  <si>
    <t>http://www.uea.ac.uk/is/storage/cost-calculator</t>
  </si>
  <si>
    <t>http://www.oucs.ox.ac.uk/internal/sld/hfs.xml</t>
  </si>
  <si>
    <t>http://dataspace.princeton.edu/jspui/about/home.jsp</t>
  </si>
  <si>
    <t>https://wiki.ucop.edu/display/Curation/Cost+Modeling</t>
  </si>
  <si>
    <t>Various estimates on the cost of long-term storage put the price per TB at, on average, £2000 for say 20 years</t>
  </si>
  <si>
    <t>http://www.lockss.org/locksswp/wp-content/uploads/2012/09/unesco2012.pdf</t>
  </si>
  <si>
    <t>PSOF per GB (see below)</t>
  </si>
  <si>
    <t>Low, e.g. gene sequences</t>
  </si>
  <si>
    <t>Medium, e.g. scanned documents</t>
  </si>
  <si>
    <t>http://www.rassc.org/</t>
  </si>
  <si>
    <t>Integrated Health Monitoring data (IVHM) is increasingly collected from all manner of vehicles and has value in improving maintenance and support, manufacture and design</t>
  </si>
  <si>
    <t>http://www.computerworlduk.com/news/infrastructure/3433595/boeing-787s-to-create-half-a-terabyte-of-data-per-flight-says-virgin-atlantic/</t>
  </si>
  <si>
    <t>500GB per flight for a 787</t>
  </si>
  <si>
    <t>As investigated by RASSC, there is value in long-term retention and reuse</t>
  </si>
  <si>
    <t>Suppose that 200-300 passengers pay £1000 each for a long-haul flight.  Allowing for margin, cost per flight is of the order £150,000</t>
  </si>
  <si>
    <t>This spreadsheet constains shockingly oversimplified estimations (closer to guesswork) of the cost of data creation compared to the cost of data curation</t>
  </si>
  <si>
    <t>http://arkivum.com/pages/resources/videos/ResearchDataWebinar3.pdf</t>
  </si>
  <si>
    <t>There are lots of factors involved in long-term storage and costs can vary a lot, so this is a 'finger in the air'</t>
  </si>
  <si>
    <t>http://www.bfi.org.uk/sites/bfi.org.uk/files/downloads/bfi-statistical-yearbook-2013.pdf</t>
  </si>
  <si>
    <t>249 films produced all or mostly in the UK in 2012</t>
  </si>
  <si>
    <t>£929m spent on production activity</t>
  </si>
  <si>
    <t>Suppose each film is, on average, 1hr long and has 10x that material which needs to be preserved (e.g. rushes, extra material)</t>
  </si>
  <si>
    <t>1hr of 2k digital film is approx 1TB in data volume</t>
  </si>
  <si>
    <t>Total data = 2.5PB</t>
  </si>
  <si>
    <t>Creation cost per TB = £370k</t>
  </si>
  <si>
    <t>http://www.tomcoughlin.com/Techpapers/M&amp;E%20Storage%20Report%20Brochure,%202013,%20071613.pdf</t>
  </si>
  <si>
    <t>And if you think those number are big, try looking at Tom Coughlin's report on media and entertainment</t>
  </si>
  <si>
    <t>With digital asset management (DAM) and interoperable and open specifications for content becoming more common place, curation and preservation costs are starting to fall (but are far from small)</t>
  </si>
  <si>
    <t>Relative cost of initial curation (H/M/L)</t>
  </si>
  <si>
    <t>voice call recording</t>
  </si>
  <si>
    <t>Film production (digital)</t>
  </si>
  <si>
    <t>document page scanning</t>
  </si>
  <si>
    <t>electronic Trial Master File</t>
  </si>
  <si>
    <t>Voice call recording</t>
  </si>
  <si>
    <t>Pretty much anything you ever say to anyone through a call centre is recorded</t>
  </si>
  <si>
    <t>Recording services are approx 10p per minute</t>
  </si>
  <si>
    <t>Data is stored as WAV files of say 500kB per call</t>
  </si>
  <si>
    <t>Formats are relatively long-lived so ongoing preservation costs are low</t>
  </si>
  <si>
    <t>Initial curation costs are low due to minimal metadata needing to be kept that is already available through call recording systems</t>
  </si>
  <si>
    <t>Curation in itself is quite complex because of the nature of the data and need for validation of any transformations, but in relation to the cost of creating the data it is low.</t>
  </si>
  <si>
    <t>The spreadsheet is to some extent self-fulfilling in the way it assumes that cost of curation is always less than the cost of curation, which goes against all my instincts as a trained scientist but I don't have the time to make it better right now.</t>
  </si>
  <si>
    <t>Cost of curation and storage</t>
  </si>
  <si>
    <t>Curation and storage as a percentage of the total cost</t>
  </si>
  <si>
    <t>Total cost (creation, curation, storage)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</si>
</sst>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4" formatCode="&quot;£&quot;#,##0.000;[Red]\-&quot;£&quot;#,##0.000"/>
  </numFmts>
  <fonts count="3" x14ac:knownFonts="1">
    <font>
      <sz val="11"/>
      <color theme="1"/>
      <name val="Calibri"/>
      <family val="2"/>
      <scheme val="minor"/>
    </font>
    <font>
      <b/>
      <sz val="11"/>
      <color theme="1"/>
      <name val="Calibri"/>
      <family val="2"/>
      <scheme val="minor"/>
    </font>
    <font>
      <sz val="12"/>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10" fontId="0" fillId="0" borderId="0" xfId="0" applyNumberFormat="1"/>
    <xf numFmtId="6" fontId="0" fillId="0" borderId="0" xfId="0" applyNumberFormat="1"/>
    <xf numFmtId="0" fontId="1" fillId="0" borderId="0" xfId="0" applyFont="1"/>
    <xf numFmtId="0" fontId="2" fillId="0" borderId="0" xfId="0" applyFont="1" applyAlignment="1">
      <alignment horizontal="left" vertical="center" readingOrder="1"/>
    </xf>
    <xf numFmtId="0" fontId="0" fillId="0" borderId="1" xfId="0" applyBorder="1"/>
    <xf numFmtId="10" fontId="0" fillId="0" borderId="1" xfId="0" applyNumberFormat="1" applyBorder="1"/>
    <xf numFmtId="0" fontId="0" fillId="0" borderId="0" xfId="0" applyFont="1"/>
    <xf numFmtId="0" fontId="0" fillId="0" borderId="0" xfId="0" applyAlignment="1">
      <alignment vertical="center"/>
    </xf>
    <xf numFmtId="0" fontId="0" fillId="0" borderId="0" xfId="0" applyFont="1" applyAlignment="1">
      <alignment vertical="center"/>
    </xf>
    <xf numFmtId="0" fontId="0" fillId="0" borderId="0" xfId="0" applyAlignment="1">
      <alignment horizontal="left"/>
    </xf>
    <xf numFmtId="49" fontId="1" fillId="0" borderId="0" xfId="0" applyNumberFormat="1" applyFont="1" applyAlignment="1">
      <alignment horizontal="left" wrapText="1"/>
    </xf>
    <xf numFmtId="49" fontId="1" fillId="0" borderId="0" xfId="0" applyNumberFormat="1" applyFont="1" applyAlignment="1">
      <alignment horizontal="left" vertical="center" wrapText="1"/>
    </xf>
    <xf numFmtId="8" fontId="0" fillId="0" borderId="0" xfId="0" applyNumberFormat="1" applyAlignment="1">
      <alignment horizontal="left"/>
    </xf>
    <xf numFmtId="0" fontId="0" fillId="0" borderId="0" xfId="0" applyAlignment="1">
      <alignment horizontal="left" vertical="center"/>
    </xf>
    <xf numFmtId="9" fontId="0" fillId="0" borderId="0" xfId="0" applyNumberFormat="1" applyAlignment="1">
      <alignment horizontal="left"/>
    </xf>
    <xf numFmtId="164" fontId="0" fillId="0" borderId="0" xfId="0" applyNumberFormat="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abSelected="1" workbookViewId="0">
      <selection activeCell="M7" sqref="M7"/>
    </sheetView>
  </sheetViews>
  <sheetFormatPr defaultRowHeight="15" x14ac:dyDescent="0.25"/>
  <cols>
    <col min="1" max="1" width="27.5703125" customWidth="1"/>
    <col min="2" max="3" width="14.5703125" customWidth="1"/>
    <col min="4" max="4" width="14.5703125" style="8" customWidth="1"/>
    <col min="5" max="5" width="0.140625" customWidth="1"/>
    <col min="6" max="6" width="11.42578125" customWidth="1"/>
    <col min="7" max="7" width="10.5703125" customWidth="1"/>
    <col min="8" max="8" width="11.140625" customWidth="1"/>
    <col min="9" max="9" width="12.85546875" customWidth="1"/>
    <col min="10" max="10" width="14.42578125" customWidth="1"/>
  </cols>
  <sheetData>
    <row r="1" spans="1:10" x14ac:dyDescent="0.25">
      <c r="A1" t="s">
        <v>60</v>
      </c>
    </row>
    <row r="5" spans="1:10" ht="61.5" customHeight="1" x14ac:dyDescent="0.25">
      <c r="A5" s="10"/>
      <c r="B5" s="11" t="s">
        <v>6</v>
      </c>
      <c r="C5" s="11" t="s">
        <v>7</v>
      </c>
      <c r="D5" s="12" t="s">
        <v>73</v>
      </c>
      <c r="E5" s="11" t="s">
        <v>4</v>
      </c>
      <c r="F5" s="11" t="s">
        <v>5</v>
      </c>
      <c r="G5" s="11" t="s">
        <v>12</v>
      </c>
      <c r="H5" s="11" t="s">
        <v>86</v>
      </c>
      <c r="I5" s="11" t="s">
        <v>88</v>
      </c>
      <c r="J5" s="11" t="s">
        <v>87</v>
      </c>
    </row>
    <row r="6" spans="1:10" x14ac:dyDescent="0.25">
      <c r="A6" s="10" t="s">
        <v>75</v>
      </c>
      <c r="B6" s="13">
        <v>3700000</v>
      </c>
      <c r="C6" s="10">
        <v>10000</v>
      </c>
      <c r="D6" s="14" t="s">
        <v>2</v>
      </c>
      <c r="E6" s="10">
        <f t="shared" ref="E6:E12" si="0">LOOKUP(D6,A$20:A$22,B$20:B$22)</f>
        <v>0.01</v>
      </c>
      <c r="F6" s="13">
        <f t="shared" ref="F6:F12" si="1">B6*E6</f>
        <v>37000</v>
      </c>
      <c r="G6" s="13">
        <f t="shared" ref="G6:G12" si="2">C6*$B$24</f>
        <v>20000</v>
      </c>
      <c r="H6" s="13">
        <f t="shared" ref="H6:H12" si="3">SUM(F6:G6)</f>
        <v>57000</v>
      </c>
      <c r="I6" s="13">
        <f>H6+B6</f>
        <v>3757000</v>
      </c>
      <c r="J6" s="15">
        <f>H6/I6</f>
        <v>1.5171679531541124E-2</v>
      </c>
    </row>
    <row r="7" spans="1:10" x14ac:dyDescent="0.25">
      <c r="A7" s="10" t="s">
        <v>77</v>
      </c>
      <c r="B7" s="13">
        <v>3000000</v>
      </c>
      <c r="C7" s="10">
        <v>100</v>
      </c>
      <c r="D7" s="14" t="s">
        <v>2</v>
      </c>
      <c r="E7" s="10">
        <f t="shared" si="0"/>
        <v>0.01</v>
      </c>
      <c r="F7" s="13">
        <f t="shared" si="1"/>
        <v>30000</v>
      </c>
      <c r="G7" s="13">
        <f t="shared" si="2"/>
        <v>200</v>
      </c>
      <c r="H7" s="13">
        <f t="shared" si="3"/>
        <v>30200</v>
      </c>
      <c r="I7" s="13">
        <f t="shared" ref="I7:I12" si="4">H7+B7</f>
        <v>3030200</v>
      </c>
      <c r="J7" s="15">
        <f t="shared" ref="J7:J12" si="5">H7/I7</f>
        <v>9.9663388555210879E-3</v>
      </c>
    </row>
    <row r="8" spans="1:10" x14ac:dyDescent="0.25">
      <c r="A8" s="10" t="s">
        <v>30</v>
      </c>
      <c r="B8" s="13">
        <v>150000</v>
      </c>
      <c r="C8" s="10">
        <v>1000</v>
      </c>
      <c r="D8" s="14" t="s">
        <v>1</v>
      </c>
      <c r="E8" s="10">
        <f t="shared" si="0"/>
        <v>0.05</v>
      </c>
      <c r="F8" s="13">
        <f t="shared" si="1"/>
        <v>7500</v>
      </c>
      <c r="G8" s="13">
        <f t="shared" si="2"/>
        <v>2000</v>
      </c>
      <c r="H8" s="13">
        <f t="shared" si="3"/>
        <v>9500</v>
      </c>
      <c r="I8" s="13">
        <f t="shared" si="4"/>
        <v>159500</v>
      </c>
      <c r="J8" s="15">
        <f t="shared" si="5"/>
        <v>5.9561128526645767E-2</v>
      </c>
    </row>
    <row r="9" spans="1:10" x14ac:dyDescent="0.25">
      <c r="A9" s="10" t="s">
        <v>8</v>
      </c>
      <c r="B9" s="13">
        <v>30000</v>
      </c>
      <c r="C9" s="10">
        <v>1000</v>
      </c>
      <c r="D9" s="14" t="s">
        <v>0</v>
      </c>
      <c r="E9" s="10">
        <f t="shared" si="0"/>
        <v>0.2</v>
      </c>
      <c r="F9" s="13">
        <f t="shared" si="1"/>
        <v>6000</v>
      </c>
      <c r="G9" s="13">
        <f t="shared" si="2"/>
        <v>2000</v>
      </c>
      <c r="H9" s="13">
        <f t="shared" si="3"/>
        <v>8000</v>
      </c>
      <c r="I9" s="13">
        <f t="shared" si="4"/>
        <v>38000</v>
      </c>
      <c r="J9" s="15">
        <f t="shared" si="5"/>
        <v>0.21052631578947367</v>
      </c>
    </row>
    <row r="10" spans="1:10" x14ac:dyDescent="0.25">
      <c r="A10" s="10" t="s">
        <v>3</v>
      </c>
      <c r="B10" s="13">
        <v>3000</v>
      </c>
      <c r="C10" s="10">
        <v>200</v>
      </c>
      <c r="D10" s="14" t="s">
        <v>2</v>
      </c>
      <c r="E10" s="10">
        <f t="shared" si="0"/>
        <v>0.01</v>
      </c>
      <c r="F10" s="13">
        <f t="shared" si="1"/>
        <v>30</v>
      </c>
      <c r="G10" s="13">
        <f t="shared" si="2"/>
        <v>400</v>
      </c>
      <c r="H10" s="13">
        <f t="shared" si="3"/>
        <v>430</v>
      </c>
      <c r="I10" s="13">
        <f t="shared" si="4"/>
        <v>3430</v>
      </c>
      <c r="J10" s="15">
        <f t="shared" si="5"/>
        <v>0.12536443148688048</v>
      </c>
    </row>
    <row r="11" spans="1:10" x14ac:dyDescent="0.25">
      <c r="A11" s="10" t="s">
        <v>76</v>
      </c>
      <c r="B11" s="13">
        <v>1</v>
      </c>
      <c r="C11" s="10">
        <v>0.01</v>
      </c>
      <c r="D11" s="14" t="s">
        <v>1</v>
      </c>
      <c r="E11" s="10">
        <f t="shared" si="0"/>
        <v>0.05</v>
      </c>
      <c r="F11" s="13">
        <f t="shared" si="1"/>
        <v>0.05</v>
      </c>
      <c r="G11" s="13">
        <f t="shared" si="2"/>
        <v>0.02</v>
      </c>
      <c r="H11" s="13">
        <f t="shared" si="3"/>
        <v>7.0000000000000007E-2</v>
      </c>
      <c r="I11" s="13">
        <f t="shared" si="4"/>
        <v>1.07</v>
      </c>
      <c r="J11" s="15">
        <f t="shared" si="5"/>
        <v>6.5420560747663559E-2</v>
      </c>
    </row>
    <row r="12" spans="1:10" x14ac:dyDescent="0.25">
      <c r="A12" s="10" t="s">
        <v>74</v>
      </c>
      <c r="B12" s="13">
        <v>0.1</v>
      </c>
      <c r="C12" s="10">
        <v>5.0000000000000001E-4</v>
      </c>
      <c r="D12" s="14" t="s">
        <v>2</v>
      </c>
      <c r="E12" s="10">
        <f t="shared" si="0"/>
        <v>0.01</v>
      </c>
      <c r="F12" s="16">
        <f t="shared" si="1"/>
        <v>1E-3</v>
      </c>
      <c r="G12" s="16">
        <f t="shared" si="2"/>
        <v>1E-3</v>
      </c>
      <c r="H12" s="16">
        <f t="shared" si="3"/>
        <v>2E-3</v>
      </c>
      <c r="I12" s="13">
        <f t="shared" si="4"/>
        <v>0.10200000000000001</v>
      </c>
      <c r="J12" s="15">
        <f t="shared" si="5"/>
        <v>1.9607843137254902E-2</v>
      </c>
    </row>
    <row r="13" spans="1:10" x14ac:dyDescent="0.25">
      <c r="B13" s="2"/>
    </row>
    <row r="19" spans="1:4" x14ac:dyDescent="0.25">
      <c r="A19" t="s">
        <v>13</v>
      </c>
    </row>
    <row r="20" spans="1:4" x14ac:dyDescent="0.25">
      <c r="A20" s="5" t="s">
        <v>0</v>
      </c>
      <c r="B20" s="6">
        <v>0.2</v>
      </c>
      <c r="C20" s="1"/>
      <c r="D20" s="8" t="s">
        <v>14</v>
      </c>
    </row>
    <row r="21" spans="1:4" x14ac:dyDescent="0.25">
      <c r="A21" s="5" t="s">
        <v>2</v>
      </c>
      <c r="B21" s="6">
        <v>0.01</v>
      </c>
      <c r="C21" s="1"/>
      <c r="D21" s="8" t="s">
        <v>52</v>
      </c>
    </row>
    <row r="22" spans="1:4" x14ac:dyDescent="0.25">
      <c r="A22" s="5" t="s">
        <v>1</v>
      </c>
      <c r="B22" s="6">
        <v>0.05</v>
      </c>
      <c r="C22" s="1"/>
      <c r="D22" s="8" t="s">
        <v>53</v>
      </c>
    </row>
    <row r="24" spans="1:4" x14ac:dyDescent="0.25">
      <c r="A24" t="s">
        <v>51</v>
      </c>
      <c r="B24" s="2">
        <v>2</v>
      </c>
    </row>
    <row r="26" spans="1:4" x14ac:dyDescent="0.25">
      <c r="A26" s="3" t="s">
        <v>23</v>
      </c>
    </row>
    <row r="27" spans="1:4" x14ac:dyDescent="0.25">
      <c r="A27" t="s">
        <v>24</v>
      </c>
    </row>
    <row r="28" spans="1:4" x14ac:dyDescent="0.25">
      <c r="A28" t="s">
        <v>27</v>
      </c>
    </row>
    <row r="29" spans="1:4" x14ac:dyDescent="0.25">
      <c r="A29" t="s">
        <v>26</v>
      </c>
    </row>
    <row r="30" spans="1:4" x14ac:dyDescent="0.25">
      <c r="A30" t="s">
        <v>28</v>
      </c>
    </row>
    <row r="31" spans="1:4" x14ac:dyDescent="0.25">
      <c r="A31" t="s">
        <v>25</v>
      </c>
    </row>
    <row r="33" spans="1:1" x14ac:dyDescent="0.25">
      <c r="A33" s="3" t="s">
        <v>10</v>
      </c>
    </row>
    <row r="34" spans="1:1" x14ac:dyDescent="0.25">
      <c r="A34" t="s">
        <v>9</v>
      </c>
    </row>
    <row r="35" spans="1:1" x14ac:dyDescent="0.25">
      <c r="A35" t="s">
        <v>11</v>
      </c>
    </row>
    <row r="36" spans="1:1" x14ac:dyDescent="0.25">
      <c r="A36" t="s">
        <v>17</v>
      </c>
    </row>
    <row r="37" spans="1:1" x14ac:dyDescent="0.25">
      <c r="A37" t="s">
        <v>22</v>
      </c>
    </row>
    <row r="38" spans="1:1" x14ac:dyDescent="0.25">
      <c r="A38" t="s">
        <v>18</v>
      </c>
    </row>
    <row r="40" spans="1:1" x14ac:dyDescent="0.25">
      <c r="A40" s="3" t="s">
        <v>15</v>
      </c>
    </row>
    <row r="41" spans="1:1" x14ac:dyDescent="0.25">
      <c r="A41" t="s">
        <v>19</v>
      </c>
    </row>
    <row r="42" spans="1:1" x14ac:dyDescent="0.25">
      <c r="A42" t="s">
        <v>31</v>
      </c>
    </row>
    <row r="43" spans="1:1" x14ac:dyDescent="0.25">
      <c r="A43" t="s">
        <v>20</v>
      </c>
    </row>
    <row r="44" spans="1:1" x14ac:dyDescent="0.25">
      <c r="A44" t="s">
        <v>21</v>
      </c>
    </row>
    <row r="45" spans="1:1" x14ac:dyDescent="0.25">
      <c r="A45" t="s">
        <v>16</v>
      </c>
    </row>
    <row r="47" spans="1:1" x14ac:dyDescent="0.25">
      <c r="A47" s="3" t="s">
        <v>29</v>
      </c>
    </row>
    <row r="48" spans="1:1" x14ac:dyDescent="0.25">
      <c r="A48" t="s">
        <v>38</v>
      </c>
    </row>
    <row r="49" spans="1:4" x14ac:dyDescent="0.25">
      <c r="A49" t="s">
        <v>33</v>
      </c>
    </row>
    <row r="50" spans="1:4" x14ac:dyDescent="0.25">
      <c r="A50" t="s">
        <v>40</v>
      </c>
    </row>
    <row r="51" spans="1:4" x14ac:dyDescent="0.25">
      <c r="A51" t="s">
        <v>34</v>
      </c>
    </row>
    <row r="52" spans="1:4" x14ac:dyDescent="0.25">
      <c r="A52" t="s">
        <v>37</v>
      </c>
    </row>
    <row r="53" spans="1:4" x14ac:dyDescent="0.25">
      <c r="A53" t="s">
        <v>36</v>
      </c>
    </row>
    <row r="54" spans="1:4" x14ac:dyDescent="0.25">
      <c r="A54" t="s">
        <v>39</v>
      </c>
    </row>
    <row r="56" spans="1:4" x14ac:dyDescent="0.25">
      <c r="A56" s="3" t="s">
        <v>30</v>
      </c>
    </row>
    <row r="57" spans="1:4" s="7" customFormat="1" x14ac:dyDescent="0.25">
      <c r="A57" s="7" t="s">
        <v>55</v>
      </c>
      <c r="D57" s="9"/>
    </row>
    <row r="58" spans="1:4" s="7" customFormat="1" x14ac:dyDescent="0.25">
      <c r="A58" s="7" t="s">
        <v>58</v>
      </c>
      <c r="D58" s="9"/>
    </row>
    <row r="59" spans="1:4" s="7" customFormat="1" x14ac:dyDescent="0.25">
      <c r="A59" s="7" t="s">
        <v>57</v>
      </c>
      <c r="D59" s="9"/>
    </row>
    <row r="60" spans="1:4" s="7" customFormat="1" x14ac:dyDescent="0.25">
      <c r="A60" s="7" t="s">
        <v>59</v>
      </c>
      <c r="D60" s="9"/>
    </row>
    <row r="61" spans="1:4" s="7" customFormat="1" x14ac:dyDescent="0.25">
      <c r="A61" s="7" t="s">
        <v>84</v>
      </c>
      <c r="D61" s="9"/>
    </row>
    <row r="62" spans="1:4" s="7" customFormat="1" x14ac:dyDescent="0.25">
      <c r="A62" s="7" t="s">
        <v>56</v>
      </c>
      <c r="D62" s="9"/>
    </row>
    <row r="63" spans="1:4" s="7" customFormat="1" x14ac:dyDescent="0.25">
      <c r="A63" s="7" t="s">
        <v>54</v>
      </c>
      <c r="D63" s="9"/>
    </row>
    <row r="64" spans="1:4" s="7" customFormat="1" x14ac:dyDescent="0.25">
      <c r="D64" s="9"/>
    </row>
    <row r="65" spans="1:4" s="7" customFormat="1" x14ac:dyDescent="0.25">
      <c r="A65" s="3" t="s">
        <v>32</v>
      </c>
      <c r="D65" s="9"/>
    </row>
    <row r="66" spans="1:4" s="7" customFormat="1" x14ac:dyDescent="0.25">
      <c r="A66" s="7" t="s">
        <v>64</v>
      </c>
      <c r="D66" s="9"/>
    </row>
    <row r="67" spans="1:4" s="7" customFormat="1" x14ac:dyDescent="0.25">
      <c r="A67" s="7" t="s">
        <v>65</v>
      </c>
      <c r="D67" s="9"/>
    </row>
    <row r="68" spans="1:4" s="7" customFormat="1" x14ac:dyDescent="0.25">
      <c r="A68" s="7" t="s">
        <v>66</v>
      </c>
      <c r="D68" s="9"/>
    </row>
    <row r="69" spans="1:4" s="7" customFormat="1" x14ac:dyDescent="0.25">
      <c r="A69" s="7" t="s">
        <v>67</v>
      </c>
      <c r="D69" s="9"/>
    </row>
    <row r="70" spans="1:4" s="7" customFormat="1" x14ac:dyDescent="0.25">
      <c r="A70" s="7" t="s">
        <v>68</v>
      </c>
      <c r="D70" s="9"/>
    </row>
    <row r="71" spans="1:4" s="7" customFormat="1" x14ac:dyDescent="0.25">
      <c r="A71" s="7" t="s">
        <v>69</v>
      </c>
      <c r="D71" s="9"/>
    </row>
    <row r="72" spans="1:4" s="7" customFormat="1" x14ac:dyDescent="0.25">
      <c r="A72" s="7" t="s">
        <v>72</v>
      </c>
      <c r="D72" s="9"/>
    </row>
    <row r="73" spans="1:4" s="7" customFormat="1" x14ac:dyDescent="0.25">
      <c r="A73" s="7" t="s">
        <v>71</v>
      </c>
      <c r="D73" s="9"/>
    </row>
    <row r="74" spans="1:4" s="7" customFormat="1" x14ac:dyDescent="0.25">
      <c r="A74" s="7" t="s">
        <v>70</v>
      </c>
      <c r="D74" s="9"/>
    </row>
    <row r="75" spans="1:4" s="7" customFormat="1" x14ac:dyDescent="0.25">
      <c r="A75" s="7" t="s">
        <v>63</v>
      </c>
      <c r="D75" s="9"/>
    </row>
    <row r="76" spans="1:4" s="7" customFormat="1" x14ac:dyDescent="0.25">
      <c r="D76" s="9"/>
    </row>
    <row r="77" spans="1:4" s="7" customFormat="1" x14ac:dyDescent="0.25">
      <c r="A77" s="3" t="s">
        <v>78</v>
      </c>
      <c r="D77" s="9"/>
    </row>
    <row r="78" spans="1:4" s="7" customFormat="1" x14ac:dyDescent="0.25">
      <c r="A78" s="7" t="s">
        <v>79</v>
      </c>
      <c r="D78" s="9"/>
    </row>
    <row r="79" spans="1:4" s="7" customFormat="1" x14ac:dyDescent="0.25">
      <c r="A79" s="7" t="s">
        <v>80</v>
      </c>
      <c r="D79" s="9"/>
    </row>
    <row r="80" spans="1:4" s="7" customFormat="1" x14ac:dyDescent="0.25">
      <c r="A80" s="7" t="s">
        <v>81</v>
      </c>
      <c r="D80" s="9"/>
    </row>
    <row r="81" spans="1:4" s="7" customFormat="1" x14ac:dyDescent="0.25">
      <c r="A81" s="7" t="s">
        <v>82</v>
      </c>
      <c r="D81" s="9"/>
    </row>
    <row r="82" spans="1:4" s="7" customFormat="1" x14ac:dyDescent="0.25">
      <c r="A82" s="7" t="s">
        <v>83</v>
      </c>
      <c r="D82" s="9"/>
    </row>
    <row r="83" spans="1:4" x14ac:dyDescent="0.25">
      <c r="A83" s="7"/>
    </row>
    <row r="84" spans="1:4" x14ac:dyDescent="0.25">
      <c r="A84" s="3" t="s">
        <v>35</v>
      </c>
    </row>
    <row r="85" spans="1:4" x14ac:dyDescent="0.25">
      <c r="A85" t="s">
        <v>49</v>
      </c>
    </row>
    <row r="86" spans="1:4" x14ac:dyDescent="0.25">
      <c r="A86" t="s">
        <v>62</v>
      </c>
    </row>
    <row r="87" spans="1:4" x14ac:dyDescent="0.25">
      <c r="A87" t="s">
        <v>61</v>
      </c>
    </row>
    <row r="88" spans="1:4" ht="15.75" x14ac:dyDescent="0.25">
      <c r="A88" s="4" t="s">
        <v>47</v>
      </c>
    </row>
    <row r="89" spans="1:4" ht="15.75" x14ac:dyDescent="0.25">
      <c r="A89" s="4" t="s">
        <v>48</v>
      </c>
    </row>
    <row r="90" spans="1:4" ht="15.75" x14ac:dyDescent="0.25">
      <c r="A90" s="4" t="s">
        <v>50</v>
      </c>
    </row>
    <row r="91" spans="1:4" ht="15.75" x14ac:dyDescent="0.25">
      <c r="A91" s="4" t="s">
        <v>41</v>
      </c>
    </row>
    <row r="92" spans="1:4" ht="15.75" x14ac:dyDescent="0.25">
      <c r="A92" s="4" t="s">
        <v>42</v>
      </c>
    </row>
    <row r="93" spans="1:4" ht="15.75" x14ac:dyDescent="0.25">
      <c r="A93" s="4" t="s">
        <v>43</v>
      </c>
    </row>
    <row r="94" spans="1:4" ht="15.75" x14ac:dyDescent="0.25">
      <c r="A94" s="4" t="s">
        <v>44</v>
      </c>
    </row>
    <row r="95" spans="1:4" ht="15.75" x14ac:dyDescent="0.25">
      <c r="A95" s="4" t="s">
        <v>45</v>
      </c>
    </row>
    <row r="96" spans="1:4" ht="15.75" x14ac:dyDescent="0.25">
      <c r="A96" s="4" t="s">
        <v>46</v>
      </c>
    </row>
    <row r="99" spans="1:1" x14ac:dyDescent="0.25">
      <c r="A99" t="s">
        <v>85</v>
      </c>
    </row>
  </sheetData>
  <autoFilter ref="A5:J12">
    <sortState ref="A5:I11">
      <sortCondition descending="1" ref="B4:B11"/>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2014-03-18T11:59:14Z</dcterms:modified>
</cp:coreProperties>
</file>